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BOG_Rounded" sheetId="9" r:id="rId1"/>
  </sheets>
  <definedNames>
    <definedName name="names">#REF!</definedName>
    <definedName name="_xlnm.Print_Area" localSheetId="0">BOG_Rounded!$B$7:$M$58</definedName>
    <definedName name="_xlnm.Print_Titles" localSheetId="0">BOG_Rounded!$1:$6</definedName>
    <definedName name="SRECNA">#REF!</definedName>
  </definedNames>
  <calcPr calcId="125725" fullCalcOnLoad="1"/>
</workbook>
</file>

<file path=xl/calcChain.xml><?xml version="1.0" encoding="utf-8"?>
<calcChain xmlns="http://schemas.openxmlformats.org/spreadsheetml/2006/main">
  <c r="E11" i="9"/>
  <c r="E23"/>
  <c r="E27"/>
  <c r="E42" s="1"/>
  <c r="E51" s="1"/>
  <c r="E41"/>
  <c r="E50"/>
  <c r="F11"/>
  <c r="F23"/>
  <c r="F27"/>
  <c r="F42" s="1"/>
  <c r="F51" s="1"/>
  <c r="F58" s="1"/>
  <c r="F41"/>
  <c r="F50"/>
  <c r="K11"/>
  <c r="K27" s="1"/>
  <c r="K42" s="1"/>
  <c r="K51" s="1"/>
  <c r="K58" s="1"/>
  <c r="K23"/>
  <c r="K41"/>
  <c r="K50"/>
  <c r="J11"/>
  <c r="J27" s="1"/>
  <c r="J42" s="1"/>
  <c r="J51" s="1"/>
  <c r="J58" s="1"/>
  <c r="J23"/>
  <c r="J41"/>
  <c r="J50"/>
  <c r="I11"/>
  <c r="I23"/>
  <c r="I27" s="1"/>
  <c r="I42" s="1"/>
  <c r="I51" s="1"/>
  <c r="I58" s="1"/>
  <c r="I41"/>
  <c r="I50"/>
  <c r="H11"/>
  <c r="H23"/>
  <c r="H27"/>
  <c r="H42" s="1"/>
  <c r="H51" s="1"/>
  <c r="H58" s="1"/>
  <c r="H41"/>
  <c r="H50"/>
  <c r="E54" l="1"/>
  <c r="E58"/>
</calcChain>
</file>

<file path=xl/sharedStrings.xml><?xml version="1.0" encoding="utf-8"?>
<sst xmlns="http://schemas.openxmlformats.org/spreadsheetml/2006/main" count="150" uniqueCount="137">
  <si>
    <t xml:space="preserve">      Operating Income/(Loss)</t>
  </si>
  <si>
    <t>Other Non-operating Revenue/(Expense)</t>
  </si>
  <si>
    <t>N565000</t>
  </si>
  <si>
    <t>Benefits</t>
  </si>
  <si>
    <t>N580030</t>
  </si>
  <si>
    <t>N580090</t>
  </si>
  <si>
    <t>Loan Cancellations and Write-offs</t>
  </si>
  <si>
    <t>N580000</t>
  </si>
  <si>
    <t>Other Operating Expense</t>
  </si>
  <si>
    <t>N580210</t>
  </si>
  <si>
    <t>Assessments by the Commission for Operations</t>
  </si>
  <si>
    <t>N580220</t>
  </si>
  <si>
    <t>Assessments by the Commission for System Debt</t>
  </si>
  <si>
    <t>Original</t>
  </si>
  <si>
    <t>Depreciation</t>
  </si>
  <si>
    <t>Plan based on anticipated capital grant activity at that time.</t>
  </si>
  <si>
    <t>Plan did not include HEPC bond drawdown schedule</t>
  </si>
  <si>
    <t>No increase planned.</t>
  </si>
  <si>
    <t>Estimate includes the following:  3% salary increase; faculty promotions of $210,000;  annual increment of $50,000; and an increase in positions.</t>
  </si>
  <si>
    <t>Plan reflects a 15% increase in PEIA rates.</t>
  </si>
  <si>
    <t>Plan reflects an increase of 5.5%, in line with the tuition and fee rate increase.</t>
  </si>
  <si>
    <t>Plan reflects an increase of 9% in FY2007 with additional increases in leases of $550,000 per year and BRIM increases of $250,000 per year.</t>
  </si>
  <si>
    <t>Plan reflects 10% increase on the Main Campus.</t>
  </si>
  <si>
    <t>Plan based on capital debt obligations at that time.</t>
  </si>
  <si>
    <t>Reflects a 5.5% resident and non-resident fee increase as well as enrollment growth.</t>
  </si>
  <si>
    <t>Estimated to decrease 1%.</t>
  </si>
  <si>
    <t>Estimated to increase 8%.</t>
  </si>
  <si>
    <t>Sales and services estimated to increase 8%.</t>
  </si>
  <si>
    <t>Auxiliary enterprise revenue estimated to grow 5.5%.</t>
  </si>
  <si>
    <t>Estimated to increase 4%.</t>
  </si>
  <si>
    <t>Plan reflects a 2% increase in discretionary support.</t>
  </si>
  <si>
    <t>Plan reflects a 7% increase.</t>
  </si>
  <si>
    <t>Plan reflects a 5% increase.</t>
  </si>
  <si>
    <t>Grants and contracts estimated to increase 10.9% in FY2008.</t>
  </si>
  <si>
    <t>Plan reflects a $1,100,000 increase across all campuses.</t>
  </si>
  <si>
    <t>FY2008 Plan same as FY2007.</t>
  </si>
  <si>
    <t>Assessment assumed to increase 5% for FY2008 Plan.</t>
  </si>
  <si>
    <t>Plan had no material change over FY2007</t>
  </si>
  <si>
    <t>West Virginia University - Combined</t>
  </si>
  <si>
    <t>FY2008</t>
  </si>
  <si>
    <t>Comments on FY2008 Plan Over FY2007 Plan</t>
  </si>
  <si>
    <t>Bond Proceeds From Policy Commission</t>
  </si>
  <si>
    <t>Interest on Loans Receivable</t>
  </si>
  <si>
    <t>Gifts</t>
  </si>
  <si>
    <t>N410000</t>
  </si>
  <si>
    <t>Sales and Services of Educational Activities</t>
  </si>
  <si>
    <t>N420000</t>
  </si>
  <si>
    <t>Other Operating Revenue</t>
  </si>
  <si>
    <t>N430000</t>
  </si>
  <si>
    <t>Auxiliary Enterprises Revenue</t>
  </si>
  <si>
    <t>N440110</t>
  </si>
  <si>
    <t>Federal Grants &amp; Contracts</t>
  </si>
  <si>
    <t>N440210</t>
  </si>
  <si>
    <t>State Grants &amp; Contracts</t>
  </si>
  <si>
    <t>N440310</t>
  </si>
  <si>
    <t>Local Grants &amp; Contracts</t>
  </si>
  <si>
    <t>N440410</t>
  </si>
  <si>
    <t>Nongovernmental Grants &amp; Contracts</t>
  </si>
  <si>
    <t>N440510</t>
  </si>
  <si>
    <t>Capital Grants &amp; Contracts</t>
  </si>
  <si>
    <t>N440610</t>
  </si>
  <si>
    <t>N441120</t>
  </si>
  <si>
    <t>State Appropriations</t>
  </si>
  <si>
    <t>N440710</t>
  </si>
  <si>
    <t>N441110</t>
  </si>
  <si>
    <t>Federal Appropriations</t>
  </si>
  <si>
    <t>N441130</t>
  </si>
  <si>
    <t>Local Appropriations</t>
  </si>
  <si>
    <t>N449000</t>
  </si>
  <si>
    <t>N449001</t>
  </si>
  <si>
    <t>N450000</t>
  </si>
  <si>
    <t>Tuition &amp; Fees</t>
  </si>
  <si>
    <t>N460001</t>
  </si>
  <si>
    <t>N460000</t>
  </si>
  <si>
    <t>Investment Income</t>
  </si>
  <si>
    <t>N460830</t>
  </si>
  <si>
    <t>Increase/(Decrease) in Net Assets</t>
  </si>
  <si>
    <t>N501000</t>
  </si>
  <si>
    <t>Supplies and Other Services</t>
  </si>
  <si>
    <t>N501040</t>
  </si>
  <si>
    <t>Scholarship and Fellowship</t>
  </si>
  <si>
    <t>N501500</t>
  </si>
  <si>
    <t>Utilities</t>
  </si>
  <si>
    <t>N501540</t>
  </si>
  <si>
    <t>Waivers in Support of Other State Institutions</t>
  </si>
  <si>
    <t>N560000</t>
  </si>
  <si>
    <t>Salaries and Wages</t>
  </si>
  <si>
    <t>N580060</t>
  </si>
  <si>
    <t>Interest on Capital Debt</t>
  </si>
  <si>
    <t>FY2007</t>
  </si>
  <si>
    <t>Forecast</t>
  </si>
  <si>
    <t>Plan</t>
  </si>
  <si>
    <t>FY2006</t>
  </si>
  <si>
    <t>3rd. Qtr. YTD</t>
  </si>
  <si>
    <t>FY2005</t>
  </si>
  <si>
    <t>Actuals</t>
  </si>
  <si>
    <t>REVENUES</t>
  </si>
  <si>
    <t>EXPENSES</t>
  </si>
  <si>
    <t>NON-OPERATING REVENUE (EXPENSES)</t>
  </si>
  <si>
    <t>Scholarship Allowance</t>
  </si>
  <si>
    <t>Operating Revenues:</t>
  </si>
  <si>
    <t>Operating Expenses:</t>
  </si>
  <si>
    <t xml:space="preserve">   Total Operating Expenses</t>
  </si>
  <si>
    <t xml:space="preserve">   Total Operating Revenue</t>
  </si>
  <si>
    <t xml:space="preserve">   Total Nonoperating Revenues/(Expenses)</t>
  </si>
  <si>
    <t xml:space="preserve">      Income Before Other Activity</t>
  </si>
  <si>
    <t>Offset of GASB 45 accrual</t>
  </si>
  <si>
    <t xml:space="preserve">      Income Before Other Activity                                         without GASB 45 accrual</t>
  </si>
  <si>
    <t>These lines and are included for informational purposes only to illustrate the effect of GASB 45.</t>
  </si>
  <si>
    <t>Proposed</t>
  </si>
  <si>
    <t>Working Plan</t>
  </si>
  <si>
    <t>FY2008 Proposed Working Plan</t>
  </si>
  <si>
    <t>Comments on FY2008 Proposed Working Plan Over FY2008 Plan</t>
  </si>
  <si>
    <t>Revised to reflect a one time increase in the appropriation.</t>
  </si>
  <si>
    <t>Proposed Working Plan materially in line with Plan.</t>
  </si>
  <si>
    <t>Sales and services reflects a 5.3% increase over the FY2008 Plan.</t>
  </si>
  <si>
    <t>Difference between FY2008 Proposed Working Plan and Plan caused by reclassifying $1.5 million of revenue to a reduction of expense.</t>
  </si>
  <si>
    <t>Reflects additional dollars committed to scholarships as a result of the additional 2% fee increase over the Plan in FY2007.</t>
  </si>
  <si>
    <t>In line with Plan.</t>
  </si>
  <si>
    <t>Proposed Working Plan reflects more recent FY2008 projections.</t>
  </si>
  <si>
    <t>Proposed Working Plan based upon revised projection estimate.</t>
  </si>
  <si>
    <t>Reflects $8 million appropriated for raises and institutional operations plus $1.8 million allocated to WVUIT for accreditation issues.</t>
  </si>
  <si>
    <t>Proposed Working Plan increased over the Plan to reflect interest on bond proceeds and SB603 earnings.</t>
  </si>
  <si>
    <t>Revised to reflect current balances of capital debt.</t>
  </si>
  <si>
    <t>Reflects a slight decrease in expenses.</t>
  </si>
  <si>
    <t>Based upon most current capital grant projections.</t>
  </si>
  <si>
    <t>Based upon current HEPC bond drawdown schedule.</t>
  </si>
  <si>
    <t>Auxiliary Enterprises Revenue (Net of Scholarship Allowance)</t>
  </si>
  <si>
    <t>Tuition &amp; Fees (Net of Scholarship Allowance)</t>
  </si>
  <si>
    <t>Reflects a 5.5% fee rate increase as in the FY2008 Plan.  Expected revenue in excess of the Plan is a result of additional enrollment and flow through of the higher fee increase in FY2007.</t>
  </si>
  <si>
    <t>Auxiliary revenue revised to reflect increased Room and Board rates and additional Dining revenue, as well as the opening of Lincoln Hall.</t>
  </si>
  <si>
    <t>Grants and contracts revised to reflect an overall decrease of 19.1% from the FY2008 Plan and 2.6% from the FY2007 Forecast.</t>
  </si>
  <si>
    <t>Proposed Working Plan is 6.1% greater than Plan as a result of additional building square footage.</t>
  </si>
  <si>
    <t>Reflects a 70.2% increase over the FY2008 Plan base upon revised projections.  The largest contributor to this increase is an accounting change regarding athletic scholarships.</t>
  </si>
  <si>
    <t>Reflects a savings over the Plan as a result of the one-time GASB 45 liability reduction and lower than planned PEIA rate increases in FY2007 and FY2008.</t>
  </si>
  <si>
    <t>Reflects greater use of this line than planned, primarily resulting from capitalized expenses being redirected to this line.</t>
  </si>
  <si>
    <t>Reflects proposed 5% pay raise to be implemented October 1 and flow through impact of higher than planned raises granted in FY2006 and FY2007 and $1.5 million of faculty increment in FY2007.  Also reflects increased salary obligations on non-central funds.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</si>
</sst>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2"/>
      <name val="Arial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1" xfId="0" applyFill="1" applyBorder="1" applyAlignment="1">
      <alignment wrapText="1"/>
    </xf>
    <xf numFmtId="37" fontId="0" fillId="0" borderId="0" xfId="0" applyNumberFormat="1"/>
    <xf numFmtId="37" fontId="0" fillId="0" borderId="1" xfId="0" applyNumberFormat="1" applyBorder="1"/>
    <xf numFmtId="0" fontId="3" fillId="0" borderId="0" xfId="2" applyFont="1"/>
    <xf numFmtId="37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7" fontId="0" fillId="0" borderId="0" xfId="0" applyNumberFormat="1" applyBorder="1" applyAlignment="1">
      <alignment horizontal="center"/>
    </xf>
    <xf numFmtId="37" fontId="4" fillId="0" borderId="0" xfId="1" applyNumberFormat="1" applyFont="1" applyBorder="1"/>
    <xf numFmtId="37" fontId="0" fillId="0" borderId="0" xfId="0" applyNumberFormat="1" applyBorder="1"/>
    <xf numFmtId="37" fontId="0" fillId="0" borderId="2" xfId="0" applyNumberFormat="1" applyBorder="1"/>
    <xf numFmtId="37" fontId="0" fillId="0" borderId="3" xfId="0" applyNumberFormat="1" applyBorder="1"/>
    <xf numFmtId="10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37" fontId="0" fillId="0" borderId="0" xfId="0" applyNumberFormat="1" applyAlignment="1">
      <alignment horizontal="centerContinuous"/>
    </xf>
    <xf numFmtId="37" fontId="0" fillId="0" borderId="0" xfId="0" applyNumberFormat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6" fillId="0" borderId="0" xfId="2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37" fontId="0" fillId="0" borderId="1" xfId="0" applyNumberFormat="1" applyFill="1" applyBorder="1"/>
    <xf numFmtId="10" fontId="0" fillId="0" borderId="0" xfId="0" applyNumberFormat="1" applyBorder="1" applyAlignment="1">
      <alignment horizontal="center"/>
    </xf>
    <xf numFmtId="10" fontId="0" fillId="0" borderId="0" xfId="0" applyNumberFormat="1" applyBorder="1"/>
    <xf numFmtId="37" fontId="0" fillId="0" borderId="1" xfId="0" applyNumberFormat="1" applyFill="1" applyBorder="1" applyAlignment="1">
      <alignment vertical="center" wrapText="1"/>
    </xf>
    <xf numFmtId="37" fontId="0" fillId="0" borderId="4" xfId="0" applyNumberFormat="1" applyBorder="1" applyAlignment="1">
      <alignment horizontal="center"/>
    </xf>
    <xf numFmtId="37" fontId="0" fillId="0" borderId="5" xfId="0" applyNumberFormat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6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37" fontId="3" fillId="0" borderId="1" xfId="0" applyNumberFormat="1" applyFont="1" applyFill="1" applyBorder="1"/>
    <xf numFmtId="37" fontId="3" fillId="0" borderId="1" xfId="0" applyNumberFormat="1" applyFont="1" applyBorder="1"/>
    <xf numFmtId="37" fontId="3" fillId="0" borderId="0" xfId="0" applyNumberFormat="1" applyFont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0" borderId="10" xfId="0" applyNumberFormat="1" applyFont="1" applyBorder="1" applyAlignment="1">
      <alignment horizontal="center"/>
    </xf>
    <xf numFmtId="37" fontId="3" fillId="0" borderId="11" xfId="0" applyNumberFormat="1" applyFont="1" applyBorder="1" applyAlignment="1">
      <alignment horizontal="center"/>
    </xf>
    <xf numFmtId="37" fontId="0" fillId="0" borderId="10" xfId="0" applyNumberFormat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37" fontId="3" fillId="0" borderId="13" xfId="0" applyNumberFormat="1" applyFont="1" applyFill="1" applyBorder="1"/>
    <xf numFmtId="37" fontId="3" fillId="0" borderId="13" xfId="0" applyNumberFormat="1" applyFont="1" applyBorder="1"/>
    <xf numFmtId="37" fontId="3" fillId="0" borderId="0" xfId="0" applyNumberFormat="1" applyFont="1" applyBorder="1"/>
    <xf numFmtId="37" fontId="0" fillId="0" borderId="0" xfId="0" applyNumberFormat="1" applyFill="1" applyAlignment="1">
      <alignment vertical="center"/>
    </xf>
    <xf numFmtId="37" fontId="0" fillId="0" borderId="1" xfId="0" applyNumberForma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 wrapText="1"/>
    </xf>
    <xf numFmtId="0" fontId="6" fillId="0" borderId="0" xfId="2" applyBorder="1" applyAlignment="1">
      <alignment wrapText="1"/>
    </xf>
    <xf numFmtId="0" fontId="1" fillId="0" borderId="1" xfId="2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0" fontId="0" fillId="0" borderId="1" xfId="0" applyNumberFormat="1" applyFill="1" applyBorder="1" applyAlignment="1">
      <alignment vertical="center" wrapText="1"/>
    </xf>
    <xf numFmtId="37" fontId="3" fillId="0" borderId="14" xfId="0" applyNumberFormat="1" applyFont="1" applyBorder="1"/>
    <xf numFmtId="0" fontId="7" fillId="2" borderId="15" xfId="0" applyFont="1" applyFill="1" applyBorder="1"/>
    <xf numFmtId="0" fontId="7" fillId="2" borderId="15" xfId="0" applyFont="1" applyFill="1" applyBorder="1" applyAlignment="1">
      <alignment wrapText="1"/>
    </xf>
    <xf numFmtId="37" fontId="8" fillId="2" borderId="16" xfId="0" applyNumberFormat="1" applyFont="1" applyFill="1" applyBorder="1"/>
    <xf numFmtId="0" fontId="7" fillId="2" borderId="17" xfId="0" applyFont="1" applyFill="1" applyBorder="1"/>
    <xf numFmtId="0" fontId="7" fillId="2" borderId="18" xfId="0" applyFont="1" applyFill="1" applyBorder="1" applyAlignment="1">
      <alignment horizontal="left" wrapText="1"/>
    </xf>
    <xf numFmtId="37" fontId="8" fillId="2" borderId="7" xfId="0" applyNumberFormat="1" applyFont="1" applyFill="1" applyBorder="1"/>
    <xf numFmtId="37" fontId="0" fillId="0" borderId="14" xfId="0" applyNumberFormat="1" applyBorder="1"/>
    <xf numFmtId="37" fontId="3" fillId="0" borderId="0" xfId="0" applyNumberFormat="1" applyFont="1" applyFill="1" applyBorder="1"/>
    <xf numFmtId="37" fontId="0" fillId="0" borderId="0" xfId="0" applyNumberFormat="1" applyFill="1" applyBorder="1"/>
    <xf numFmtId="0" fontId="0" fillId="0" borderId="0" xfId="0" applyFill="1"/>
    <xf numFmtId="37" fontId="0" fillId="0" borderId="19" xfId="0" applyNumberFormat="1" applyFill="1" applyBorder="1" applyAlignment="1">
      <alignment vertical="center" wrapText="1"/>
    </xf>
    <xf numFmtId="37" fontId="0" fillId="0" borderId="13" xfId="0" applyNumberFormat="1" applyFill="1" applyBorder="1" applyAlignment="1">
      <alignment vertical="center" wrapText="1"/>
    </xf>
    <xf numFmtId="0" fontId="0" fillId="0" borderId="13" xfId="0" applyBorder="1" applyAlignment="1">
      <alignment wrapText="1"/>
    </xf>
    <xf numFmtId="37" fontId="0" fillId="0" borderId="20" xfId="0" applyNumberFormat="1" applyBorder="1" applyAlignment="1">
      <alignment horizontal="center"/>
    </xf>
    <xf numFmtId="37" fontId="0" fillId="0" borderId="2" xfId="0" applyNumberFormat="1" applyFill="1" applyBorder="1" applyAlignment="1">
      <alignment vertical="center"/>
    </xf>
    <xf numFmtId="0" fontId="7" fillId="2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37" fontId="0" fillId="0" borderId="0" xfId="0" applyNumberFormat="1" applyAlignment="1">
      <alignment horizontal="center" wrapText="1"/>
    </xf>
    <xf numFmtId="37" fontId="0" fillId="0" borderId="1" xfId="0" applyNumberFormat="1" applyFill="1" applyBorder="1" applyAlignment="1">
      <alignment vertical="center" wrapText="1"/>
    </xf>
    <xf numFmtId="37" fontId="0" fillId="0" borderId="19" xfId="0" applyNumberFormat="1" applyFill="1" applyBorder="1" applyAlignment="1">
      <alignment vertical="center" wrapText="1"/>
    </xf>
    <xf numFmtId="37" fontId="0" fillId="0" borderId="13" xfId="0" applyNumberFormat="1" applyFill="1" applyBorder="1" applyAlignment="1">
      <alignment vertical="center" wrapText="1"/>
    </xf>
    <xf numFmtId="37" fontId="0" fillId="0" borderId="23" xfId="0" applyNumberForma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Normal_BOG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6"/>
  <sheetViews>
    <sheetView tabSelected="1" topLeftCell="B1" workbookViewId="0">
      <selection activeCell="B1" sqref="B1"/>
    </sheetView>
  </sheetViews>
  <sheetFormatPr defaultRowHeight="12.75"/>
  <cols>
    <col min="1" max="1" width="0" hidden="1" customWidth="1"/>
    <col min="2" max="2" width="30" style="21" customWidth="1"/>
    <col min="3" max="3" width="2.7109375" customWidth="1"/>
    <col min="4" max="4" width="30" style="21" customWidth="1"/>
    <col min="5" max="6" width="12.7109375" style="6" customWidth="1"/>
    <col min="7" max="7" width="2.7109375" style="6" customWidth="1"/>
    <col min="8" max="8" width="12.7109375" style="6" customWidth="1"/>
    <col min="9" max="11" width="12.7109375" style="14" customWidth="1"/>
    <col min="12" max="12" width="2.7109375" style="14" customWidth="1"/>
    <col min="13" max="13" width="30" style="6" customWidth="1"/>
  </cols>
  <sheetData>
    <row r="1" spans="1:15">
      <c r="B1" s="3" t="s">
        <v>38</v>
      </c>
      <c r="C1" s="3"/>
      <c r="D1" s="3"/>
      <c r="E1" s="27"/>
      <c r="F1" s="27"/>
      <c r="G1" s="27"/>
      <c r="H1" s="27"/>
      <c r="I1" s="28"/>
      <c r="J1" s="28"/>
      <c r="K1" s="28"/>
      <c r="L1" s="28"/>
      <c r="M1" s="27"/>
    </row>
    <row r="2" spans="1:15">
      <c r="B2" s="3" t="s">
        <v>111</v>
      </c>
      <c r="C2" s="3"/>
      <c r="D2" s="3"/>
      <c r="E2" s="27"/>
      <c r="F2" s="27"/>
      <c r="G2" s="27"/>
      <c r="H2" s="27"/>
      <c r="I2" s="28"/>
      <c r="J2" s="28"/>
      <c r="K2" s="28"/>
      <c r="L2" s="28"/>
      <c r="M2" s="27"/>
    </row>
    <row r="3" spans="1:15" ht="13.5" thickBot="1">
      <c r="B3" s="29"/>
      <c r="C3" s="3"/>
      <c r="D3" s="29"/>
      <c r="E3" s="27"/>
      <c r="F3" s="27"/>
      <c r="G3" s="28"/>
      <c r="H3" s="27"/>
      <c r="I3" s="28"/>
      <c r="J3" s="28"/>
      <c r="K3" s="28"/>
      <c r="L3" s="28"/>
      <c r="M3" s="27"/>
    </row>
    <row r="4" spans="1:15">
      <c r="B4" s="89" t="s">
        <v>112</v>
      </c>
      <c r="C4" s="1"/>
      <c r="D4" s="29"/>
      <c r="E4" s="43" t="s">
        <v>39</v>
      </c>
      <c r="F4" s="44" t="s">
        <v>39</v>
      </c>
      <c r="G4" s="59"/>
      <c r="H4" s="37" t="s">
        <v>89</v>
      </c>
      <c r="I4" s="38"/>
      <c r="J4" s="41"/>
      <c r="K4" s="41"/>
      <c r="L4" s="12"/>
      <c r="M4" s="89" t="s">
        <v>40</v>
      </c>
    </row>
    <row r="5" spans="1:15">
      <c r="B5" s="89"/>
      <c r="C5" s="1"/>
      <c r="D5" s="19"/>
      <c r="E5" s="54" t="s">
        <v>109</v>
      </c>
      <c r="F5" s="55" t="s">
        <v>13</v>
      </c>
      <c r="G5" s="59"/>
      <c r="H5" s="56" t="s">
        <v>93</v>
      </c>
      <c r="I5" s="57" t="s">
        <v>89</v>
      </c>
      <c r="J5" s="58" t="s">
        <v>92</v>
      </c>
      <c r="K5" s="58" t="s">
        <v>94</v>
      </c>
      <c r="L5" s="12"/>
      <c r="M5" s="89"/>
    </row>
    <row r="6" spans="1:15" ht="13.5" thickBot="1">
      <c r="B6" s="89"/>
      <c r="C6" s="1"/>
      <c r="D6" s="20"/>
      <c r="E6" s="45" t="s">
        <v>110</v>
      </c>
      <c r="F6" s="46" t="s">
        <v>91</v>
      </c>
      <c r="G6" s="59"/>
      <c r="H6" s="39" t="s">
        <v>95</v>
      </c>
      <c r="I6" s="40" t="s">
        <v>90</v>
      </c>
      <c r="J6" s="42" t="s">
        <v>95</v>
      </c>
      <c r="K6" s="42" t="s">
        <v>95</v>
      </c>
      <c r="L6" s="12"/>
      <c r="M6" s="89"/>
    </row>
    <row r="7" spans="1:15">
      <c r="B7" s="26"/>
      <c r="C7" s="10" t="s">
        <v>96</v>
      </c>
      <c r="D7" s="20"/>
      <c r="E7" s="47"/>
      <c r="F7" s="48"/>
      <c r="G7" s="60"/>
      <c r="H7" s="18"/>
      <c r="I7" s="18"/>
      <c r="J7" s="18"/>
      <c r="K7" s="18"/>
      <c r="L7" s="34"/>
      <c r="M7" s="9"/>
    </row>
    <row r="8" spans="1:15">
      <c r="B8" s="26"/>
      <c r="C8" s="11" t="s">
        <v>100</v>
      </c>
      <c r="D8" s="20"/>
      <c r="E8" s="47"/>
      <c r="F8" s="47"/>
      <c r="G8" s="59"/>
      <c r="H8" s="9"/>
      <c r="I8" s="12"/>
      <c r="J8" s="12"/>
      <c r="K8" s="12"/>
      <c r="L8" s="12"/>
      <c r="M8" s="85"/>
    </row>
    <row r="9" spans="1:15" ht="20.100000000000001" hidden="1" customHeight="1">
      <c r="A9" t="s">
        <v>70</v>
      </c>
      <c r="B9" s="82"/>
      <c r="D9" s="31" t="s">
        <v>71</v>
      </c>
      <c r="E9" s="49">
        <v>280512000</v>
      </c>
      <c r="F9" s="49">
        <v>259181000</v>
      </c>
      <c r="G9" s="61"/>
      <c r="H9" s="33">
        <v>210895000</v>
      </c>
      <c r="I9" s="33">
        <v>247118000</v>
      </c>
      <c r="J9" s="33">
        <v>227998000</v>
      </c>
      <c r="K9" s="33">
        <v>204561000</v>
      </c>
      <c r="L9" s="13"/>
      <c r="M9" s="90" t="s">
        <v>24</v>
      </c>
    </row>
    <row r="10" spans="1:15" ht="20.100000000000001" hidden="1" customHeight="1">
      <c r="A10" t="s">
        <v>68</v>
      </c>
      <c r="B10" s="84"/>
      <c r="D10" s="31" t="s">
        <v>99</v>
      </c>
      <c r="E10" s="49">
        <v>-26461000</v>
      </c>
      <c r="F10" s="49">
        <v>-26882000</v>
      </c>
      <c r="G10" s="61"/>
      <c r="H10" s="33">
        <v>-20242000</v>
      </c>
      <c r="I10" s="33">
        <v>-25495000</v>
      </c>
      <c r="J10" s="33">
        <v>-21970000</v>
      </c>
      <c r="K10" s="33">
        <v>-20224000</v>
      </c>
      <c r="L10" s="13"/>
      <c r="M10" s="90"/>
    </row>
    <row r="11" spans="1:15" ht="76.5">
      <c r="B11" s="36" t="s">
        <v>129</v>
      </c>
      <c r="D11" s="31" t="s">
        <v>128</v>
      </c>
      <c r="E11" s="50">
        <f t="shared" ref="E11:K11" si="0">SUM(E9:E10)</f>
        <v>254051000</v>
      </c>
      <c r="F11" s="50">
        <f t="shared" si="0"/>
        <v>232299000</v>
      </c>
      <c r="G11" s="62"/>
      <c r="H11" s="7">
        <f t="shared" si="0"/>
        <v>190653000</v>
      </c>
      <c r="I11" s="7">
        <f t="shared" si="0"/>
        <v>221623000</v>
      </c>
      <c r="J11" s="7">
        <f t="shared" si="0"/>
        <v>206028000</v>
      </c>
      <c r="K11" s="7">
        <f t="shared" si="0"/>
        <v>184337000</v>
      </c>
      <c r="M11" s="90"/>
    </row>
    <row r="12" spans="1:15">
      <c r="B12" s="69"/>
      <c r="E12" s="51"/>
      <c r="F12" s="51"/>
      <c r="G12" s="63"/>
      <c r="I12" s="6"/>
      <c r="J12" s="6"/>
      <c r="K12" s="6"/>
      <c r="M12" s="64"/>
    </row>
    <row r="13" spans="1:15" ht="25.5">
      <c r="A13" t="s">
        <v>64</v>
      </c>
      <c r="B13" s="32" t="s">
        <v>113</v>
      </c>
      <c r="D13" s="31" t="s">
        <v>65</v>
      </c>
      <c r="E13" s="49">
        <v>9908000</v>
      </c>
      <c r="F13" s="49">
        <v>7400000</v>
      </c>
      <c r="G13" s="61"/>
      <c r="H13" s="33">
        <v>6253000</v>
      </c>
      <c r="I13" s="33">
        <v>7671000</v>
      </c>
      <c r="J13" s="33">
        <v>7205000</v>
      </c>
      <c r="K13" s="33">
        <v>7857000</v>
      </c>
      <c r="L13" s="13"/>
      <c r="M13" s="65" t="s">
        <v>25</v>
      </c>
    </row>
    <row r="14" spans="1:15" ht="25.5">
      <c r="A14" t="s">
        <v>66</v>
      </c>
      <c r="B14" s="32" t="s">
        <v>114</v>
      </c>
      <c r="D14" s="31" t="s">
        <v>67</v>
      </c>
      <c r="E14" s="49">
        <v>1047000</v>
      </c>
      <c r="F14" s="49">
        <v>976000</v>
      </c>
      <c r="G14" s="61"/>
      <c r="H14" s="33">
        <v>760000</v>
      </c>
      <c r="I14" s="33">
        <v>900000</v>
      </c>
      <c r="J14" s="33">
        <v>942000</v>
      </c>
      <c r="K14" s="33">
        <v>942000</v>
      </c>
      <c r="L14" s="13"/>
      <c r="M14" s="65" t="s">
        <v>26</v>
      </c>
    </row>
    <row r="15" spans="1:15" ht="12.75" customHeight="1">
      <c r="A15" t="s">
        <v>50</v>
      </c>
      <c r="B15" s="91" t="s">
        <v>131</v>
      </c>
      <c r="D15" s="31" t="s">
        <v>51</v>
      </c>
      <c r="E15" s="49">
        <v>83845000</v>
      </c>
      <c r="F15" s="49">
        <v>123877000</v>
      </c>
      <c r="G15" s="61"/>
      <c r="H15" s="33">
        <v>69982000</v>
      </c>
      <c r="I15" s="33">
        <v>104579000</v>
      </c>
      <c r="J15" s="33">
        <v>93187000</v>
      </c>
      <c r="K15" s="33">
        <v>97143000</v>
      </c>
      <c r="L15" s="13"/>
      <c r="M15" s="90" t="s">
        <v>33</v>
      </c>
    </row>
    <row r="16" spans="1:15">
      <c r="A16" t="s">
        <v>52</v>
      </c>
      <c r="B16" s="92"/>
      <c r="D16" s="31" t="s">
        <v>53</v>
      </c>
      <c r="E16" s="49">
        <v>30837000</v>
      </c>
      <c r="F16" s="49">
        <v>38835000</v>
      </c>
      <c r="G16" s="61"/>
      <c r="H16" s="33">
        <v>24056000</v>
      </c>
      <c r="I16" s="33">
        <v>26133000</v>
      </c>
      <c r="J16" s="33">
        <v>30393000</v>
      </c>
      <c r="K16" s="33">
        <v>32246000</v>
      </c>
      <c r="L16" s="13"/>
      <c r="M16" s="90"/>
      <c r="O16" s="2"/>
    </row>
    <row r="17" spans="1:18">
      <c r="A17" t="s">
        <v>54</v>
      </c>
      <c r="B17" s="92"/>
      <c r="D17" s="31" t="s">
        <v>55</v>
      </c>
      <c r="E17" s="49">
        <v>393000</v>
      </c>
      <c r="F17" s="49">
        <v>446000</v>
      </c>
      <c r="G17" s="61"/>
      <c r="H17" s="33">
        <v>223000</v>
      </c>
      <c r="I17" s="33">
        <v>184000</v>
      </c>
      <c r="J17" s="33">
        <v>232000</v>
      </c>
      <c r="K17" s="33">
        <v>230000</v>
      </c>
      <c r="L17" s="13"/>
      <c r="M17" s="90"/>
    </row>
    <row r="18" spans="1:18" ht="25.5">
      <c r="A18" t="s">
        <v>56</v>
      </c>
      <c r="B18" s="93"/>
      <c r="D18" s="31" t="s">
        <v>57</v>
      </c>
      <c r="E18" s="49">
        <v>46575000</v>
      </c>
      <c r="F18" s="49">
        <v>36725000</v>
      </c>
      <c r="G18" s="61"/>
      <c r="H18" s="33">
        <v>25345000</v>
      </c>
      <c r="I18" s="33">
        <v>35112000</v>
      </c>
      <c r="J18" s="33">
        <v>36720000</v>
      </c>
      <c r="K18" s="33">
        <v>33340000</v>
      </c>
      <c r="L18" s="13"/>
      <c r="M18" s="90"/>
    </row>
    <row r="19" spans="1:18" ht="38.25">
      <c r="A19" t="s">
        <v>44</v>
      </c>
      <c r="B19" s="36" t="s">
        <v>115</v>
      </c>
      <c r="D19" s="31" t="s">
        <v>45</v>
      </c>
      <c r="E19" s="49">
        <v>12021000</v>
      </c>
      <c r="F19" s="49">
        <v>11416000</v>
      </c>
      <c r="G19" s="61"/>
      <c r="H19" s="33">
        <v>11048000</v>
      </c>
      <c r="I19" s="33">
        <v>10052000</v>
      </c>
      <c r="J19" s="33">
        <v>12309000</v>
      </c>
      <c r="K19" s="33">
        <v>10323000</v>
      </c>
      <c r="L19" s="13"/>
      <c r="M19" s="36" t="s">
        <v>27</v>
      </c>
    </row>
    <row r="20" spans="1:18">
      <c r="B20" s="69"/>
      <c r="E20" s="51"/>
      <c r="F20" s="51"/>
      <c r="G20" s="63"/>
      <c r="I20" s="6"/>
      <c r="J20" s="6"/>
      <c r="K20" s="6"/>
      <c r="L20" s="13"/>
      <c r="M20" s="86"/>
    </row>
    <row r="21" spans="1:18" ht="12.75" hidden="1" customHeight="1">
      <c r="A21" t="s">
        <v>48</v>
      </c>
      <c r="B21" s="82"/>
      <c r="D21" s="31" t="s">
        <v>49</v>
      </c>
      <c r="E21" s="49">
        <v>101819000</v>
      </c>
      <c r="F21" s="49">
        <v>90691000</v>
      </c>
      <c r="G21" s="61"/>
      <c r="H21" s="33">
        <v>75265000</v>
      </c>
      <c r="I21" s="33">
        <v>87464000</v>
      </c>
      <c r="J21" s="33">
        <v>85651000</v>
      </c>
      <c r="K21" s="33">
        <v>78071000</v>
      </c>
      <c r="L21" s="13"/>
      <c r="M21" s="90" t="s">
        <v>28</v>
      </c>
    </row>
    <row r="22" spans="1:18" hidden="1">
      <c r="A22" t="s">
        <v>69</v>
      </c>
      <c r="B22" s="83"/>
      <c r="D22" s="31" t="s">
        <v>99</v>
      </c>
      <c r="E22" s="49">
        <v>-5968000</v>
      </c>
      <c r="F22" s="49">
        <v>-3612000</v>
      </c>
      <c r="G22" s="61"/>
      <c r="H22" s="33">
        <v>-4393000</v>
      </c>
      <c r="I22" s="33">
        <v>-5720000</v>
      </c>
      <c r="J22" s="33">
        <v>-4302000</v>
      </c>
      <c r="K22" s="33">
        <v>-5028000</v>
      </c>
      <c r="L22" s="13"/>
      <c r="M22" s="90"/>
    </row>
    <row r="23" spans="1:18" ht="63.75">
      <c r="B23" s="36" t="s">
        <v>130</v>
      </c>
      <c r="D23" s="31" t="s">
        <v>127</v>
      </c>
      <c r="E23" s="50">
        <f t="shared" ref="E23:K23" si="1">SUM(E21:E22)</f>
        <v>95851000</v>
      </c>
      <c r="F23" s="50">
        <f t="shared" si="1"/>
        <v>87079000</v>
      </c>
      <c r="G23" s="62"/>
      <c r="H23" s="7">
        <f t="shared" si="1"/>
        <v>70872000</v>
      </c>
      <c r="I23" s="7">
        <f t="shared" si="1"/>
        <v>81744000</v>
      </c>
      <c r="J23" s="7">
        <f t="shared" si="1"/>
        <v>81349000</v>
      </c>
      <c r="K23" s="7">
        <f t="shared" si="1"/>
        <v>73043000</v>
      </c>
      <c r="M23" s="90"/>
    </row>
    <row r="24" spans="1:18">
      <c r="B24" s="69"/>
      <c r="E24" s="51"/>
      <c r="F24" s="51"/>
      <c r="G24" s="63"/>
      <c r="I24" s="6"/>
      <c r="J24" s="6"/>
      <c r="K24" s="6"/>
      <c r="M24" s="64"/>
    </row>
    <row r="25" spans="1:18">
      <c r="A25" t="s">
        <v>72</v>
      </c>
      <c r="B25" s="32" t="s">
        <v>118</v>
      </c>
      <c r="D25" s="31" t="s">
        <v>42</v>
      </c>
      <c r="E25" s="49">
        <v>500000</v>
      </c>
      <c r="F25" s="49">
        <v>500000</v>
      </c>
      <c r="G25" s="61"/>
      <c r="H25" s="33">
        <v>477000</v>
      </c>
      <c r="I25" s="33">
        <v>500000</v>
      </c>
      <c r="J25" s="33">
        <v>563000</v>
      </c>
      <c r="K25" s="33">
        <v>618000</v>
      </c>
      <c r="L25" s="13"/>
      <c r="M25" s="65" t="s">
        <v>17</v>
      </c>
    </row>
    <row r="26" spans="1:18" ht="63.75">
      <c r="A26" t="s">
        <v>46</v>
      </c>
      <c r="B26" s="32" t="s">
        <v>116</v>
      </c>
      <c r="D26" s="31" t="s">
        <v>47</v>
      </c>
      <c r="E26" s="49">
        <v>6187000</v>
      </c>
      <c r="F26" s="49">
        <v>8686000</v>
      </c>
      <c r="G26" s="61"/>
      <c r="H26" s="33">
        <v>6211000</v>
      </c>
      <c r="I26" s="33">
        <v>7993000</v>
      </c>
      <c r="J26" s="33">
        <v>7698000</v>
      </c>
      <c r="K26" s="33">
        <v>7619000</v>
      </c>
      <c r="L26" s="13"/>
      <c r="M26" s="65" t="s">
        <v>29</v>
      </c>
    </row>
    <row r="27" spans="1:18">
      <c r="B27" s="69"/>
      <c r="D27" s="22" t="s">
        <v>103</v>
      </c>
      <c r="E27" s="52">
        <f t="shared" ref="E27:K27" si="2">E11+SUM(E13:E19)+E23+E25+E26</f>
        <v>541215000</v>
      </c>
      <c r="F27" s="52">
        <f t="shared" si="2"/>
        <v>548239000</v>
      </c>
      <c r="G27" s="63"/>
      <c r="H27" s="15">
        <f t="shared" si="2"/>
        <v>405880000</v>
      </c>
      <c r="I27" s="15">
        <f t="shared" si="2"/>
        <v>496491000</v>
      </c>
      <c r="J27" s="15">
        <f t="shared" si="2"/>
        <v>476626000</v>
      </c>
      <c r="K27" s="15">
        <f t="shared" si="2"/>
        <v>447698000</v>
      </c>
      <c r="M27" s="64"/>
    </row>
    <row r="28" spans="1:18">
      <c r="B28" s="69"/>
      <c r="E28" s="51"/>
      <c r="F28" s="51"/>
      <c r="G28" s="63"/>
      <c r="I28" s="6"/>
      <c r="J28" s="6"/>
      <c r="K28" s="6"/>
      <c r="M28" s="64"/>
    </row>
    <row r="29" spans="1:18">
      <c r="B29" s="69"/>
      <c r="C29" s="10" t="s">
        <v>97</v>
      </c>
      <c r="E29" s="51"/>
      <c r="F29" s="51"/>
      <c r="G29" s="63"/>
      <c r="I29" s="6"/>
      <c r="J29" s="6"/>
      <c r="K29" s="6"/>
      <c r="M29" s="64"/>
    </row>
    <row r="30" spans="1:18">
      <c r="B30" s="69"/>
      <c r="C30" s="11" t="s">
        <v>101</v>
      </c>
      <c r="E30" s="51"/>
      <c r="F30" s="51"/>
      <c r="G30" s="63"/>
      <c r="I30" s="6"/>
      <c r="J30" s="6"/>
      <c r="K30" s="6"/>
      <c r="M30" s="64"/>
    </row>
    <row r="31" spans="1:18" ht="102">
      <c r="A31" t="s">
        <v>85</v>
      </c>
      <c r="B31" s="32" t="s">
        <v>136</v>
      </c>
      <c r="D31" s="31" t="s">
        <v>86</v>
      </c>
      <c r="E31" s="49">
        <v>376021000</v>
      </c>
      <c r="F31" s="49">
        <v>346564000</v>
      </c>
      <c r="G31" s="61"/>
      <c r="H31" s="33">
        <v>265817000</v>
      </c>
      <c r="I31" s="33">
        <v>330762000</v>
      </c>
      <c r="J31" s="33">
        <v>326058000</v>
      </c>
      <c r="K31" s="33">
        <v>306926000</v>
      </c>
      <c r="L31" s="13"/>
      <c r="M31" s="66" t="s">
        <v>18</v>
      </c>
      <c r="N31" s="30"/>
      <c r="O31" s="30"/>
      <c r="P31" s="30"/>
      <c r="Q31" s="67"/>
      <c r="R31" s="4"/>
    </row>
    <row r="32" spans="1:18" ht="63.75">
      <c r="A32" t="s">
        <v>2</v>
      </c>
      <c r="B32" s="32" t="s">
        <v>134</v>
      </c>
      <c r="D32" s="31" t="s">
        <v>3</v>
      </c>
      <c r="E32" s="49">
        <v>84684000</v>
      </c>
      <c r="F32" s="49">
        <v>117799000</v>
      </c>
      <c r="G32" s="61"/>
      <c r="H32" s="33">
        <v>79298000</v>
      </c>
      <c r="I32" s="33">
        <v>104574000</v>
      </c>
      <c r="J32" s="33">
        <v>106160000</v>
      </c>
      <c r="K32" s="33">
        <v>92794000</v>
      </c>
      <c r="L32" s="13"/>
      <c r="M32" s="66" t="s">
        <v>19</v>
      </c>
      <c r="N32" s="30"/>
      <c r="O32" s="30"/>
      <c r="P32" s="30"/>
      <c r="Q32" s="67"/>
      <c r="R32" s="4"/>
    </row>
    <row r="33" spans="1:18" ht="51">
      <c r="A33" t="s">
        <v>79</v>
      </c>
      <c r="B33" s="70" t="s">
        <v>117</v>
      </c>
      <c r="D33" s="31" t="s">
        <v>80</v>
      </c>
      <c r="E33" s="49">
        <v>29607000</v>
      </c>
      <c r="F33" s="49">
        <v>25683000</v>
      </c>
      <c r="G33" s="61"/>
      <c r="H33" s="33">
        <v>25190000</v>
      </c>
      <c r="I33" s="33">
        <v>27561000</v>
      </c>
      <c r="J33" s="33">
        <v>24077000</v>
      </c>
      <c r="K33" s="33">
        <v>20324000</v>
      </c>
      <c r="L33" s="13"/>
      <c r="M33" s="66" t="s">
        <v>20</v>
      </c>
      <c r="N33" s="30"/>
      <c r="O33" s="30"/>
      <c r="P33" s="30"/>
      <c r="Q33" s="67"/>
      <c r="R33" s="4"/>
    </row>
    <row r="34" spans="1:18" ht="24.75" customHeight="1">
      <c r="A34" t="s">
        <v>81</v>
      </c>
      <c r="B34" s="32" t="s">
        <v>132</v>
      </c>
      <c r="D34" s="31" t="s">
        <v>82</v>
      </c>
      <c r="E34" s="49">
        <v>26908000</v>
      </c>
      <c r="F34" s="49">
        <v>25369000</v>
      </c>
      <c r="G34" s="61"/>
      <c r="H34" s="33">
        <v>17896000</v>
      </c>
      <c r="I34" s="33">
        <v>24264000</v>
      </c>
      <c r="J34" s="33">
        <v>26506000</v>
      </c>
      <c r="K34" s="33">
        <v>23228000</v>
      </c>
      <c r="L34" s="13"/>
      <c r="M34" s="36" t="s">
        <v>34</v>
      </c>
      <c r="Q34" s="4"/>
      <c r="R34" s="4"/>
    </row>
    <row r="35" spans="1:18" ht="65.25" customHeight="1">
      <c r="A35" t="s">
        <v>77</v>
      </c>
      <c r="B35" s="32" t="s">
        <v>135</v>
      </c>
      <c r="D35" s="31" t="s">
        <v>78</v>
      </c>
      <c r="E35" s="49">
        <v>172747000</v>
      </c>
      <c r="F35" s="49">
        <v>170278000</v>
      </c>
      <c r="G35" s="61"/>
      <c r="H35" s="33">
        <v>111679000</v>
      </c>
      <c r="I35" s="33">
        <v>149392000</v>
      </c>
      <c r="J35" s="33">
        <v>150385000</v>
      </c>
      <c r="K35" s="33">
        <v>138796000</v>
      </c>
      <c r="L35" s="13"/>
      <c r="M35" s="68" t="s">
        <v>21</v>
      </c>
      <c r="N35" s="30"/>
      <c r="O35" s="2"/>
      <c r="P35" s="30"/>
      <c r="Q35" s="67"/>
      <c r="R35" s="4"/>
    </row>
    <row r="36" spans="1:18" ht="25.5">
      <c r="A36" t="s">
        <v>4</v>
      </c>
      <c r="B36" s="32" t="s">
        <v>119</v>
      </c>
      <c r="D36" s="31" t="s">
        <v>14</v>
      </c>
      <c r="E36" s="49">
        <v>37377000</v>
      </c>
      <c r="F36" s="49">
        <v>44439000</v>
      </c>
      <c r="G36" s="61"/>
      <c r="H36" s="33">
        <v>30602000</v>
      </c>
      <c r="I36" s="33">
        <v>40905000</v>
      </c>
      <c r="J36" s="33">
        <v>39436000</v>
      </c>
      <c r="K36" s="33">
        <v>41438000</v>
      </c>
      <c r="L36" s="13"/>
      <c r="M36" s="36" t="s">
        <v>22</v>
      </c>
    </row>
    <row r="37" spans="1:18">
      <c r="A37" t="s">
        <v>5</v>
      </c>
      <c r="B37" s="32" t="s">
        <v>118</v>
      </c>
      <c r="D37" s="31" t="s">
        <v>6</v>
      </c>
      <c r="E37" s="49">
        <v>800000</v>
      </c>
      <c r="F37" s="49">
        <v>800000</v>
      </c>
      <c r="G37" s="61"/>
      <c r="H37" s="33">
        <v>548000</v>
      </c>
      <c r="I37" s="33">
        <v>800000</v>
      </c>
      <c r="J37" s="33">
        <v>249000</v>
      </c>
      <c r="K37" s="33">
        <v>380000</v>
      </c>
      <c r="L37" s="13"/>
      <c r="M37" s="65" t="s">
        <v>35</v>
      </c>
    </row>
    <row r="38" spans="1:18" ht="25.5">
      <c r="A38" t="s">
        <v>9</v>
      </c>
      <c r="B38" s="32" t="s">
        <v>120</v>
      </c>
      <c r="D38" s="31" t="s">
        <v>10</v>
      </c>
      <c r="E38" s="49">
        <v>2348000</v>
      </c>
      <c r="F38" s="49">
        <v>2801000</v>
      </c>
      <c r="G38" s="61"/>
      <c r="H38" s="33">
        <v>1765000</v>
      </c>
      <c r="I38" s="33">
        <v>2184000</v>
      </c>
      <c r="J38" s="33">
        <v>2235000</v>
      </c>
      <c r="K38" s="33">
        <v>2131000</v>
      </c>
      <c r="L38" s="13"/>
      <c r="M38" s="36" t="s">
        <v>36</v>
      </c>
    </row>
    <row r="39" spans="1:18" ht="25.5">
      <c r="A39" t="s">
        <v>83</v>
      </c>
      <c r="B39" s="32" t="s">
        <v>118</v>
      </c>
      <c r="D39" s="31" t="s">
        <v>84</v>
      </c>
      <c r="E39" s="49">
        <v>375000</v>
      </c>
      <c r="F39" s="49">
        <v>368000</v>
      </c>
      <c r="G39" s="61"/>
      <c r="H39" s="33">
        <v>290000</v>
      </c>
      <c r="I39" s="33">
        <v>369000</v>
      </c>
      <c r="J39" s="33">
        <v>332000</v>
      </c>
      <c r="K39" s="33">
        <v>355000</v>
      </c>
      <c r="L39" s="13"/>
      <c r="M39" s="65" t="s">
        <v>35</v>
      </c>
    </row>
    <row r="40" spans="1:18" ht="25.5">
      <c r="A40" t="s">
        <v>7</v>
      </c>
      <c r="B40" s="32" t="s">
        <v>120</v>
      </c>
      <c r="D40" s="31" t="s">
        <v>8</v>
      </c>
      <c r="E40" s="49">
        <v>595000</v>
      </c>
      <c r="F40" s="49">
        <v>250000</v>
      </c>
      <c r="G40" s="61"/>
      <c r="H40" s="33">
        <v>804000</v>
      </c>
      <c r="I40" s="33">
        <v>250000</v>
      </c>
      <c r="J40" s="33">
        <v>78000</v>
      </c>
      <c r="K40" s="33">
        <v>6000</v>
      </c>
      <c r="L40" s="13"/>
      <c r="M40" s="65" t="s">
        <v>35</v>
      </c>
    </row>
    <row r="41" spans="1:18">
      <c r="B41" s="32" t="s">
        <v>118</v>
      </c>
      <c r="D41" s="22" t="s">
        <v>102</v>
      </c>
      <c r="E41" s="52">
        <f t="shared" ref="E41:K41" si="3">SUM(E31:E40)</f>
        <v>731462000</v>
      </c>
      <c r="F41" s="52">
        <f t="shared" si="3"/>
        <v>734351000</v>
      </c>
      <c r="G41" s="63"/>
      <c r="H41" s="15">
        <f t="shared" si="3"/>
        <v>533889000</v>
      </c>
      <c r="I41" s="15">
        <f t="shared" si="3"/>
        <v>681061000</v>
      </c>
      <c r="J41" s="15">
        <f t="shared" si="3"/>
        <v>675516000</v>
      </c>
      <c r="K41" s="15">
        <f t="shared" si="3"/>
        <v>626378000</v>
      </c>
      <c r="M41" s="64"/>
    </row>
    <row r="42" spans="1:18">
      <c r="B42" s="69"/>
      <c r="D42" s="22" t="s">
        <v>0</v>
      </c>
      <c r="E42" s="52">
        <f t="shared" ref="E42:K42" si="4">E27-E41</f>
        <v>-190247000</v>
      </c>
      <c r="F42" s="52">
        <f t="shared" si="4"/>
        <v>-186112000</v>
      </c>
      <c r="G42" s="63"/>
      <c r="H42" s="15">
        <f t="shared" si="4"/>
        <v>-128009000</v>
      </c>
      <c r="I42" s="15">
        <f t="shared" si="4"/>
        <v>-184570000</v>
      </c>
      <c r="J42" s="15">
        <f t="shared" si="4"/>
        <v>-198890000</v>
      </c>
      <c r="K42" s="15">
        <f t="shared" si="4"/>
        <v>-178680000</v>
      </c>
      <c r="M42" s="64"/>
    </row>
    <row r="43" spans="1:18">
      <c r="B43" s="69"/>
      <c r="C43" s="8" t="s">
        <v>98</v>
      </c>
      <c r="E43" s="51"/>
      <c r="F43" s="51"/>
      <c r="G43" s="63"/>
      <c r="I43" s="6"/>
      <c r="J43" s="6"/>
      <c r="K43" s="6"/>
      <c r="M43" s="64"/>
    </row>
    <row r="44" spans="1:18" ht="56.1" customHeight="1">
      <c r="A44" t="s">
        <v>61</v>
      </c>
      <c r="B44" s="32" t="s">
        <v>121</v>
      </c>
      <c r="D44" s="31" t="s">
        <v>62</v>
      </c>
      <c r="E44" s="49">
        <v>211270000</v>
      </c>
      <c r="F44" s="49">
        <v>200767000</v>
      </c>
      <c r="G44" s="61"/>
      <c r="H44" s="33">
        <v>139167000</v>
      </c>
      <c r="I44" s="33">
        <v>201629000</v>
      </c>
      <c r="J44" s="33">
        <v>195997000</v>
      </c>
      <c r="K44" s="33">
        <v>194784000</v>
      </c>
      <c r="L44" s="13"/>
      <c r="M44" s="36" t="s">
        <v>30</v>
      </c>
    </row>
    <row r="45" spans="1:18" ht="76.5">
      <c r="A45" t="s">
        <v>60</v>
      </c>
      <c r="B45" s="32" t="s">
        <v>133</v>
      </c>
      <c r="D45" s="31" t="s">
        <v>43</v>
      </c>
      <c r="E45" s="49">
        <v>14167000</v>
      </c>
      <c r="F45" s="49">
        <v>8587000</v>
      </c>
      <c r="G45" s="61"/>
      <c r="H45" s="33">
        <v>10067000</v>
      </c>
      <c r="I45" s="33">
        <v>8899000</v>
      </c>
      <c r="J45" s="33">
        <v>15325000</v>
      </c>
      <c r="K45" s="33">
        <v>11201000</v>
      </c>
      <c r="L45" s="13"/>
      <c r="M45" s="65" t="s">
        <v>31</v>
      </c>
    </row>
    <row r="46" spans="1:18" ht="51">
      <c r="A46" t="s">
        <v>73</v>
      </c>
      <c r="B46" s="32" t="s">
        <v>122</v>
      </c>
      <c r="D46" s="31" t="s">
        <v>74</v>
      </c>
      <c r="E46" s="49">
        <v>10610000</v>
      </c>
      <c r="F46" s="49">
        <v>2498000</v>
      </c>
      <c r="G46" s="61"/>
      <c r="H46" s="33">
        <v>8231000</v>
      </c>
      <c r="I46" s="33">
        <v>5000000</v>
      </c>
      <c r="J46" s="33">
        <v>8502000</v>
      </c>
      <c r="K46" s="33">
        <v>6418000</v>
      </c>
      <c r="L46" s="13"/>
      <c r="M46" s="65" t="s">
        <v>32</v>
      </c>
    </row>
    <row r="47" spans="1:18" ht="25.5">
      <c r="A47" t="s">
        <v>87</v>
      </c>
      <c r="B47" s="36" t="s">
        <v>123</v>
      </c>
      <c r="D47" s="31" t="s">
        <v>88</v>
      </c>
      <c r="E47" s="49">
        <v>-11544000</v>
      </c>
      <c r="F47" s="49">
        <v>-10125000</v>
      </c>
      <c r="G47" s="61"/>
      <c r="H47" s="33">
        <v>-9581000</v>
      </c>
      <c r="I47" s="33">
        <v>-11084000</v>
      </c>
      <c r="J47" s="33">
        <v>-10699000</v>
      </c>
      <c r="K47" s="33">
        <v>-5804000</v>
      </c>
      <c r="L47" s="13"/>
      <c r="M47" s="36" t="s">
        <v>23</v>
      </c>
    </row>
    <row r="48" spans="1:18" ht="25.5">
      <c r="A48" t="s">
        <v>11</v>
      </c>
      <c r="B48" s="36" t="s">
        <v>123</v>
      </c>
      <c r="D48" s="31" t="s">
        <v>12</v>
      </c>
      <c r="E48" s="49">
        <v>-5374000</v>
      </c>
      <c r="F48" s="49">
        <v>-6360000</v>
      </c>
      <c r="G48" s="61"/>
      <c r="H48" s="33">
        <v>-5575000</v>
      </c>
      <c r="I48" s="33">
        <v>-6106000</v>
      </c>
      <c r="J48" s="33">
        <v>-6000000</v>
      </c>
      <c r="K48" s="33">
        <v>-6196000</v>
      </c>
      <c r="L48" s="13"/>
      <c r="M48" s="36" t="s">
        <v>23</v>
      </c>
    </row>
    <row r="49" spans="1:25" ht="25.5">
      <c r="A49" t="s">
        <v>63</v>
      </c>
      <c r="B49" s="32" t="s">
        <v>124</v>
      </c>
      <c r="D49" s="5" t="s">
        <v>1</v>
      </c>
      <c r="E49" s="49">
        <v>-890000</v>
      </c>
      <c r="F49" s="49">
        <v>-1099000</v>
      </c>
      <c r="G49" s="61"/>
      <c r="H49" s="33">
        <v>-667000</v>
      </c>
      <c r="I49" s="33">
        <v>-919000</v>
      </c>
      <c r="J49" s="33">
        <v>-1645000</v>
      </c>
      <c r="K49" s="33">
        <v>-2711000</v>
      </c>
      <c r="L49" s="13"/>
      <c r="M49" s="36" t="s">
        <v>37</v>
      </c>
    </row>
    <row r="50" spans="1:25" ht="25.5">
      <c r="B50" s="69"/>
      <c r="D50" s="22" t="s">
        <v>104</v>
      </c>
      <c r="E50" s="52">
        <f t="shared" ref="E50:K50" si="5">SUM(E44:E49)</f>
        <v>218239000</v>
      </c>
      <c r="F50" s="52">
        <f t="shared" si="5"/>
        <v>194268000</v>
      </c>
      <c r="G50" s="63"/>
      <c r="H50" s="15">
        <f t="shared" si="5"/>
        <v>141642000</v>
      </c>
      <c r="I50" s="15">
        <f t="shared" si="5"/>
        <v>197419000</v>
      </c>
      <c r="J50" s="15">
        <f t="shared" si="5"/>
        <v>201480000</v>
      </c>
      <c r="K50" s="15">
        <f t="shared" si="5"/>
        <v>197692000</v>
      </c>
      <c r="M50" s="64"/>
    </row>
    <row r="51" spans="1:25">
      <c r="B51" s="69"/>
      <c r="D51" s="22" t="s">
        <v>105</v>
      </c>
      <c r="E51" s="52">
        <f>E42+E50</f>
        <v>27992000</v>
      </c>
      <c r="F51" s="52">
        <f>F42+F50</f>
        <v>8156000</v>
      </c>
      <c r="G51" s="63"/>
      <c r="H51" s="15">
        <f>H42+H50</f>
        <v>13633000</v>
      </c>
      <c r="I51" s="15">
        <f>I42+I50</f>
        <v>12849000</v>
      </c>
      <c r="J51" s="15">
        <f>J42+J50</f>
        <v>2590000</v>
      </c>
      <c r="K51" s="15">
        <f>K42+K50</f>
        <v>19012000</v>
      </c>
      <c r="M51" s="64"/>
    </row>
    <row r="52" spans="1:25" ht="13.5" thickBot="1">
      <c r="B52" s="69"/>
      <c r="D52" s="24"/>
      <c r="E52" s="71"/>
      <c r="F52" s="71"/>
      <c r="G52" s="63"/>
      <c r="H52" s="78"/>
      <c r="I52" s="78"/>
      <c r="J52" s="78"/>
      <c r="K52" s="78"/>
      <c r="M52" s="64"/>
    </row>
    <row r="53" spans="1:25">
      <c r="B53" s="87" t="s">
        <v>108</v>
      </c>
      <c r="C53" s="72"/>
      <c r="D53" s="73" t="s">
        <v>106</v>
      </c>
      <c r="E53" s="74">
        <v>-27441149</v>
      </c>
      <c r="F53" s="79"/>
      <c r="G53" s="79"/>
      <c r="H53" s="80"/>
      <c r="I53" s="80"/>
      <c r="J53" s="80"/>
      <c r="K53" s="80"/>
      <c r="L53" s="80"/>
      <c r="M53" s="64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ht="26.25" thickBot="1">
      <c r="B54" s="88"/>
      <c r="C54" s="75"/>
      <c r="D54" s="76" t="s">
        <v>107</v>
      </c>
      <c r="E54" s="77">
        <f>E53+E51</f>
        <v>550851</v>
      </c>
      <c r="F54" s="79"/>
      <c r="G54" s="79"/>
      <c r="H54" s="80"/>
      <c r="I54" s="80"/>
      <c r="J54" s="80"/>
      <c r="K54" s="80"/>
      <c r="L54" s="80"/>
      <c r="M54" s="64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>
      <c r="B55" s="69"/>
      <c r="E55" s="51"/>
      <c r="F55" s="51"/>
      <c r="G55" s="63"/>
      <c r="I55" s="6"/>
      <c r="J55" s="6"/>
      <c r="K55" s="6"/>
      <c r="M55" s="64"/>
    </row>
    <row r="56" spans="1:25" ht="25.5">
      <c r="A56" t="s">
        <v>58</v>
      </c>
      <c r="B56" s="32" t="s">
        <v>125</v>
      </c>
      <c r="D56" s="31" t="s">
        <v>59</v>
      </c>
      <c r="E56" s="49">
        <v>50000000</v>
      </c>
      <c r="F56" s="49">
        <v>0</v>
      </c>
      <c r="G56" s="61"/>
      <c r="H56" s="33">
        <v>17772000</v>
      </c>
      <c r="I56" s="33">
        <v>23950000</v>
      </c>
      <c r="J56" s="33">
        <v>21498000</v>
      </c>
      <c r="K56" s="33">
        <v>16553000</v>
      </c>
      <c r="L56" s="13"/>
      <c r="M56" s="36" t="s">
        <v>15</v>
      </c>
    </row>
    <row r="57" spans="1:25" ht="25.5">
      <c r="A57" t="s">
        <v>75</v>
      </c>
      <c r="B57" s="32" t="s">
        <v>126</v>
      </c>
      <c r="D57" s="31" t="s">
        <v>41</v>
      </c>
      <c r="E57" s="49">
        <v>13000000</v>
      </c>
      <c r="F57" s="49">
        <v>310000</v>
      </c>
      <c r="G57" s="61"/>
      <c r="H57" s="33">
        <v>23562000</v>
      </c>
      <c r="I57" s="33">
        <v>27867000</v>
      </c>
      <c r="J57" s="33">
        <v>19306000</v>
      </c>
      <c r="K57" s="33">
        <v>3672000</v>
      </c>
      <c r="L57" s="13"/>
      <c r="M57" s="36" t="s">
        <v>16</v>
      </c>
    </row>
    <row r="58" spans="1:25" ht="26.25" thickBot="1">
      <c r="B58" s="24"/>
      <c r="D58" s="23" t="s">
        <v>76</v>
      </c>
      <c r="E58" s="53">
        <f t="shared" ref="E58:K58" si="6">E51+E56+E57</f>
        <v>90992000</v>
      </c>
      <c r="F58" s="53">
        <f t="shared" si="6"/>
        <v>8466000</v>
      </c>
      <c r="G58" s="63"/>
      <c r="H58" s="16">
        <f t="shared" si="6"/>
        <v>54967000</v>
      </c>
      <c r="I58" s="16">
        <f t="shared" si="6"/>
        <v>64666000</v>
      </c>
      <c r="J58" s="16">
        <f t="shared" si="6"/>
        <v>43394000</v>
      </c>
      <c r="K58" s="16">
        <f t="shared" si="6"/>
        <v>39237000</v>
      </c>
    </row>
    <row r="59" spans="1:25" ht="13.5" thickTop="1">
      <c r="B59" s="24"/>
    </row>
    <row r="60" spans="1:25">
      <c r="B60" s="24"/>
    </row>
    <row r="61" spans="1:25">
      <c r="B61" s="24"/>
    </row>
    <row r="62" spans="1:25">
      <c r="B62" s="24"/>
    </row>
    <row r="63" spans="1:25">
      <c r="B63" s="24"/>
    </row>
    <row r="64" spans="1:25">
      <c r="B64" s="24"/>
      <c r="E64" s="17"/>
      <c r="F64" s="17"/>
      <c r="G64" s="17"/>
      <c r="H64" s="17"/>
      <c r="I64" s="17"/>
      <c r="J64" s="17"/>
    </row>
    <row r="65" spans="2:6">
      <c r="B65" s="24"/>
    </row>
    <row r="66" spans="2:6">
      <c r="B66" s="24"/>
      <c r="D66" s="24"/>
      <c r="E66" s="14"/>
    </row>
    <row r="67" spans="2:6">
      <c r="B67" s="24"/>
      <c r="D67" s="24"/>
      <c r="E67" s="14"/>
      <c r="F67" s="14"/>
    </row>
    <row r="68" spans="2:6">
      <c r="B68" s="24"/>
      <c r="D68" s="24"/>
      <c r="E68" s="14"/>
    </row>
    <row r="69" spans="2:6">
      <c r="B69" s="25"/>
      <c r="D69" s="25"/>
      <c r="E69" s="14"/>
      <c r="F69" s="14"/>
    </row>
    <row r="70" spans="2:6">
      <c r="B70" s="24"/>
      <c r="D70" s="24"/>
      <c r="E70" s="14"/>
    </row>
    <row r="71" spans="2:6">
      <c r="B71" s="24"/>
      <c r="D71" s="24"/>
      <c r="E71" s="14"/>
    </row>
    <row r="72" spans="2:6">
      <c r="B72" s="24"/>
      <c r="D72" s="24"/>
      <c r="E72" s="14"/>
    </row>
    <row r="73" spans="2:6">
      <c r="B73" s="24"/>
      <c r="D73" s="24"/>
      <c r="E73" s="14"/>
    </row>
    <row r="74" spans="2:6">
      <c r="B74" s="24"/>
      <c r="D74" s="24"/>
      <c r="E74" s="14"/>
    </row>
    <row r="75" spans="2:6">
      <c r="B75" s="24"/>
      <c r="D75" s="24"/>
      <c r="E75" s="14"/>
    </row>
    <row r="76" spans="2:6">
      <c r="B76" s="24"/>
      <c r="D76" s="24"/>
      <c r="E76" s="14"/>
    </row>
    <row r="77" spans="2:6">
      <c r="B77" s="24"/>
      <c r="D77" s="24"/>
      <c r="E77" s="14"/>
    </row>
    <row r="78" spans="2:6">
      <c r="B78" s="24"/>
      <c r="D78" s="24"/>
      <c r="E78" s="35"/>
    </row>
    <row r="79" spans="2:6">
      <c r="B79" s="24"/>
      <c r="D79" s="24"/>
      <c r="E79" s="14"/>
    </row>
    <row r="80" spans="2:6">
      <c r="B80" s="24"/>
      <c r="D80" s="24"/>
      <c r="E80" s="14"/>
    </row>
    <row r="81" spans="2:5">
      <c r="B81" s="24"/>
      <c r="D81" s="24"/>
      <c r="E81" s="14"/>
    </row>
    <row r="82" spans="2:5">
      <c r="B82" s="24"/>
      <c r="D82" s="24"/>
      <c r="E82" s="14"/>
    </row>
    <row r="83" spans="2:5">
      <c r="B83" s="24"/>
      <c r="D83" s="24"/>
      <c r="E83" s="14"/>
    </row>
    <row r="84" spans="2:5">
      <c r="B84" s="24"/>
      <c r="D84" s="24"/>
      <c r="E84" s="14"/>
    </row>
    <row r="85" spans="2:5">
      <c r="B85" s="24"/>
      <c r="D85" s="24"/>
      <c r="E85" s="14"/>
    </row>
    <row r="86" spans="2:5">
      <c r="B86" s="24"/>
      <c r="D86" s="24"/>
      <c r="E86" s="14"/>
    </row>
    <row r="87" spans="2:5">
      <c r="B87" s="24"/>
      <c r="D87" s="24"/>
      <c r="E87" s="14"/>
    </row>
    <row r="88" spans="2:5">
      <c r="B88" s="24"/>
      <c r="D88" s="24"/>
      <c r="E88" s="14"/>
    </row>
    <row r="89" spans="2:5">
      <c r="B89" s="24"/>
      <c r="D89" s="24"/>
      <c r="E89" s="14"/>
    </row>
    <row r="90" spans="2:5">
      <c r="B90" s="24"/>
      <c r="D90" s="24"/>
      <c r="E90" s="14"/>
    </row>
    <row r="91" spans="2:5">
      <c r="B91" s="24"/>
      <c r="D91" s="24"/>
      <c r="E91" s="14"/>
    </row>
    <row r="92" spans="2:5">
      <c r="B92" s="24"/>
      <c r="D92" s="24"/>
      <c r="E92" s="14"/>
    </row>
    <row r="93" spans="2:5">
      <c r="B93" s="24"/>
      <c r="D93" s="24"/>
      <c r="E93" s="14"/>
    </row>
    <row r="94" spans="2:5">
      <c r="B94" s="24"/>
      <c r="D94" s="24"/>
      <c r="E94" s="14"/>
    </row>
    <row r="95" spans="2:5">
      <c r="B95" s="24"/>
      <c r="D95" s="24"/>
      <c r="E95" s="14"/>
    </row>
    <row r="96" spans="2:5">
      <c r="B96" s="24"/>
      <c r="D96" s="24"/>
      <c r="E96" s="14"/>
    </row>
    <row r="97" spans="2:5">
      <c r="B97" s="24"/>
      <c r="D97" s="24"/>
      <c r="E97" s="14"/>
    </row>
    <row r="98" spans="2:5">
      <c r="B98" s="24"/>
      <c r="D98" s="24"/>
      <c r="E98" s="14"/>
    </row>
    <row r="99" spans="2:5">
      <c r="B99" s="24"/>
      <c r="D99" s="24"/>
      <c r="E99" s="14"/>
    </row>
    <row r="100" spans="2:5">
      <c r="B100" s="24"/>
      <c r="D100" s="24"/>
      <c r="E100" s="14"/>
    </row>
    <row r="101" spans="2:5">
      <c r="B101" s="24"/>
      <c r="D101" s="24"/>
      <c r="E101" s="14"/>
    </row>
    <row r="102" spans="2:5">
      <c r="B102" s="24"/>
      <c r="D102" s="24"/>
      <c r="E102" s="14"/>
    </row>
    <row r="103" spans="2:5">
      <c r="B103" s="24"/>
      <c r="D103" s="24"/>
      <c r="E103" s="14"/>
    </row>
    <row r="104" spans="2:5">
      <c r="B104" s="24"/>
      <c r="D104" s="24"/>
      <c r="E104" s="14"/>
    </row>
    <row r="105" spans="2:5">
      <c r="B105" s="24"/>
      <c r="D105" s="24"/>
      <c r="E105" s="14"/>
    </row>
    <row r="106" spans="2:5">
      <c r="B106" s="24"/>
      <c r="D106" s="24"/>
      <c r="E106" s="14"/>
    </row>
    <row r="107" spans="2:5">
      <c r="B107" s="24"/>
      <c r="D107" s="24"/>
      <c r="E107" s="14"/>
    </row>
    <row r="108" spans="2:5">
      <c r="B108" s="24"/>
      <c r="D108" s="24"/>
      <c r="E108" s="14"/>
    </row>
    <row r="109" spans="2:5">
      <c r="B109" s="24"/>
      <c r="D109" s="24"/>
      <c r="E109" s="14"/>
    </row>
    <row r="110" spans="2:5">
      <c r="B110" s="24"/>
      <c r="D110" s="24"/>
      <c r="E110" s="14"/>
    </row>
    <row r="111" spans="2:5">
      <c r="B111" s="24"/>
      <c r="D111" s="24"/>
      <c r="E111" s="14"/>
    </row>
    <row r="112" spans="2:5">
      <c r="B112" s="24"/>
      <c r="D112" s="24"/>
      <c r="E112" s="14"/>
    </row>
    <row r="113" spans="2:5">
      <c r="B113" s="24"/>
      <c r="D113" s="24"/>
      <c r="E113" s="14"/>
    </row>
    <row r="114" spans="2:5">
      <c r="B114" s="24"/>
      <c r="D114" s="24"/>
      <c r="E114" s="14"/>
    </row>
    <row r="115" spans="2:5">
      <c r="B115" s="24"/>
      <c r="D115" s="24"/>
      <c r="E115" s="14"/>
    </row>
    <row r="116" spans="2:5">
      <c r="B116" s="24"/>
      <c r="D116" s="24"/>
      <c r="E116" s="14"/>
    </row>
    <row r="117" spans="2:5">
      <c r="B117" s="24"/>
      <c r="D117" s="24"/>
      <c r="E117" s="14"/>
    </row>
    <row r="118" spans="2:5">
      <c r="B118" s="24"/>
      <c r="D118" s="24"/>
      <c r="E118" s="14"/>
    </row>
    <row r="119" spans="2:5">
      <c r="B119" s="24"/>
      <c r="D119" s="24"/>
      <c r="E119" s="14"/>
    </row>
    <row r="120" spans="2:5">
      <c r="B120" s="24"/>
      <c r="D120" s="24"/>
      <c r="E120" s="14"/>
    </row>
    <row r="121" spans="2:5">
      <c r="B121" s="24"/>
      <c r="D121" s="24"/>
      <c r="E121" s="14"/>
    </row>
    <row r="122" spans="2:5">
      <c r="B122" s="24"/>
      <c r="D122" s="24"/>
      <c r="E122" s="14"/>
    </row>
    <row r="123" spans="2:5">
      <c r="B123" s="24"/>
      <c r="D123" s="24"/>
      <c r="E123" s="14"/>
    </row>
    <row r="124" spans="2:5">
      <c r="B124" s="24"/>
      <c r="D124" s="24"/>
      <c r="E124" s="14"/>
    </row>
    <row r="125" spans="2:5">
      <c r="B125" s="24"/>
      <c r="D125" s="24"/>
      <c r="E125" s="14"/>
    </row>
    <row r="126" spans="2:5">
      <c r="B126" s="24"/>
      <c r="D126" s="24"/>
      <c r="E126" s="14"/>
    </row>
    <row r="127" spans="2:5">
      <c r="B127" s="24"/>
      <c r="D127" s="24"/>
      <c r="E127" s="14"/>
    </row>
    <row r="128" spans="2:5">
      <c r="B128" s="24"/>
      <c r="D128" s="24"/>
      <c r="E128" s="14"/>
    </row>
    <row r="129" spans="2:5">
      <c r="B129" s="24"/>
      <c r="D129" s="24"/>
      <c r="E129" s="14"/>
    </row>
    <row r="130" spans="2:5">
      <c r="B130" s="24"/>
      <c r="D130" s="24"/>
      <c r="E130" s="14"/>
    </row>
    <row r="131" spans="2:5">
      <c r="B131" s="24"/>
    </row>
    <row r="132" spans="2:5">
      <c r="B132" s="24"/>
    </row>
    <row r="133" spans="2:5">
      <c r="B133" s="24"/>
    </row>
    <row r="134" spans="2:5">
      <c r="B134" s="24"/>
    </row>
    <row r="135" spans="2:5">
      <c r="B135" s="24"/>
    </row>
    <row r="136" spans="2:5">
      <c r="B136" s="24"/>
    </row>
    <row r="137" spans="2:5">
      <c r="B137" s="24"/>
    </row>
    <row r="138" spans="2:5">
      <c r="B138" s="24"/>
    </row>
    <row r="139" spans="2:5">
      <c r="B139" s="24"/>
    </row>
    <row r="140" spans="2:5">
      <c r="B140" s="24"/>
    </row>
    <row r="141" spans="2:5">
      <c r="B141" s="24"/>
    </row>
    <row r="142" spans="2:5">
      <c r="B142" s="24"/>
    </row>
    <row r="143" spans="2:5">
      <c r="B143" s="24"/>
    </row>
    <row r="144" spans="2:5">
      <c r="B144" s="24"/>
    </row>
    <row r="145" spans="2:2">
      <c r="B145" s="24"/>
    </row>
    <row r="146" spans="2:2">
      <c r="B146" s="24"/>
    </row>
    <row r="147" spans="2:2">
      <c r="B147" s="24"/>
    </row>
    <row r="148" spans="2:2">
      <c r="B148" s="24"/>
    </row>
    <row r="149" spans="2:2">
      <c r="B149" s="24"/>
    </row>
    <row r="150" spans="2:2">
      <c r="B150" s="24"/>
    </row>
    <row r="151" spans="2:2">
      <c r="B151" s="24"/>
    </row>
    <row r="152" spans="2:2">
      <c r="B152" s="24"/>
    </row>
    <row r="153" spans="2:2">
      <c r="B153" s="24"/>
    </row>
    <row r="154" spans="2:2">
      <c r="B154" s="24"/>
    </row>
    <row r="155" spans="2:2">
      <c r="B155" s="24"/>
    </row>
    <row r="156" spans="2:2">
      <c r="B156" s="24"/>
    </row>
    <row r="157" spans="2:2">
      <c r="B157" s="24"/>
    </row>
    <row r="158" spans="2:2">
      <c r="B158" s="24"/>
    </row>
    <row r="159" spans="2:2">
      <c r="B159" s="24"/>
    </row>
    <row r="160" spans="2:2">
      <c r="B160" s="24"/>
    </row>
    <row r="161" spans="2:2">
      <c r="B161" s="24"/>
    </row>
    <row r="162" spans="2:2">
      <c r="B162" s="24"/>
    </row>
    <row r="163" spans="2:2">
      <c r="B163" s="24"/>
    </row>
    <row r="164" spans="2:2">
      <c r="B164" s="24"/>
    </row>
    <row r="165" spans="2:2">
      <c r="B165" s="24"/>
    </row>
    <row r="166" spans="2:2">
      <c r="B166" s="24"/>
    </row>
    <row r="167" spans="2:2">
      <c r="B167" s="24"/>
    </row>
    <row r="168" spans="2:2">
      <c r="B168" s="24"/>
    </row>
    <row r="169" spans="2:2">
      <c r="B169" s="24"/>
    </row>
    <row r="170" spans="2:2">
      <c r="B170" s="24"/>
    </row>
    <row r="171" spans="2:2">
      <c r="B171" s="24"/>
    </row>
    <row r="172" spans="2:2">
      <c r="B172" s="24"/>
    </row>
    <row r="173" spans="2:2">
      <c r="B173" s="24"/>
    </row>
    <row r="174" spans="2:2">
      <c r="B174" s="24"/>
    </row>
    <row r="175" spans="2:2">
      <c r="B175" s="24"/>
    </row>
    <row r="176" spans="2:2">
      <c r="B176" s="24"/>
    </row>
    <row r="177" spans="2:2">
      <c r="B177" s="24"/>
    </row>
    <row r="178" spans="2:2">
      <c r="B178" s="24"/>
    </row>
    <row r="179" spans="2:2">
      <c r="B179" s="24"/>
    </row>
    <row r="180" spans="2:2">
      <c r="B180" s="24"/>
    </row>
    <row r="181" spans="2:2">
      <c r="B181" s="24"/>
    </row>
    <row r="182" spans="2:2">
      <c r="B182" s="24"/>
    </row>
    <row r="183" spans="2:2">
      <c r="B183" s="24"/>
    </row>
    <row r="184" spans="2:2">
      <c r="B184" s="24"/>
    </row>
    <row r="185" spans="2:2">
      <c r="B185" s="24"/>
    </row>
    <row r="186" spans="2:2">
      <c r="B186" s="24"/>
    </row>
    <row r="187" spans="2:2">
      <c r="B187" s="24"/>
    </row>
    <row r="188" spans="2:2">
      <c r="B188" s="24"/>
    </row>
    <row r="189" spans="2:2">
      <c r="B189" s="24"/>
    </row>
    <row r="190" spans="2:2">
      <c r="B190" s="24"/>
    </row>
    <row r="191" spans="2:2">
      <c r="B191" s="24"/>
    </row>
    <row r="192" spans="2:2">
      <c r="B192" s="24"/>
    </row>
    <row r="193" spans="2:2">
      <c r="B193" s="24"/>
    </row>
    <row r="194" spans="2:2">
      <c r="B194" s="24"/>
    </row>
    <row r="195" spans="2:2">
      <c r="B195" s="24"/>
    </row>
    <row r="196" spans="2:2">
      <c r="B196" s="24"/>
    </row>
    <row r="197" spans="2:2">
      <c r="B197" s="24"/>
    </row>
    <row r="198" spans="2:2">
      <c r="B198" s="24"/>
    </row>
    <row r="199" spans="2:2">
      <c r="B199" s="24"/>
    </row>
    <row r="200" spans="2:2">
      <c r="B200" s="24"/>
    </row>
    <row r="201" spans="2:2">
      <c r="B201" s="24"/>
    </row>
    <row r="202" spans="2:2">
      <c r="B202" s="24"/>
    </row>
    <row r="203" spans="2:2">
      <c r="B203" s="24"/>
    </row>
    <row r="204" spans="2:2">
      <c r="B204" s="24"/>
    </row>
    <row r="205" spans="2:2">
      <c r="B205" s="24"/>
    </row>
    <row r="206" spans="2:2">
      <c r="B206" s="24"/>
    </row>
  </sheetData>
  <mergeCells count="7">
    <mergeCell ref="B53:B54"/>
    <mergeCell ref="B4:B6"/>
    <mergeCell ref="M4:M6"/>
    <mergeCell ref="M9:M11"/>
    <mergeCell ref="B15:B18"/>
    <mergeCell ref="M15:M18"/>
    <mergeCell ref="M21:M23"/>
  </mergeCells>
  <phoneticPr fontId="5" type="noConversion"/>
  <pageMargins left="0.28000000000000003" right="0.32" top="0.51" bottom="0.5" header="0.5" footer="0.5"/>
  <pageSetup paperSize="5" orientation="landscape" r:id="rId1"/>
  <headerFooter alignWithMargins="0"/>
  <rowBreaks count="2" manualBreakCount="2">
    <brk id="28" min="1" max="11" man="1"/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BOG_Rounded</vt:lpstr>
      <vt:lpstr>BOG_Rounded!Print_Area</vt:lpstr>
      <vt:lpstr>BOG_Rounded!Print_Titles</vt:lpstr>
    </vt:vector>
  </TitlesOfParts>
  <Company>West Virginia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Watkins</dc:creator>
  <cp:lastModifiedBy>dhwatkins</cp:lastModifiedBy>
  <cp:lastPrinted>2007-05-31T16:12:14Z</cp:lastPrinted>
  <dcterms:created xsi:type="dcterms:W3CDTF">1999-12-29T19:50:45Z</dcterms:created>
  <dcterms:modified xsi:type="dcterms:W3CDTF">2010-06-30T18:46:05Z</dcterms:modified>
</cp:coreProperties>
</file>